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CONTRACT'!$A$1:$B$30</definedName>
    <definedName name="Excel_BuiltIn_Print_Area_1_11">'VALORI CONTRACT'!$A$1:$B$30</definedName>
    <definedName name="Excel_BuiltIn_Print_Area_1_1_1">'VALORI CONTRACT'!$A$1:$B$30</definedName>
    <definedName name="_xlnm.Print_Area" localSheetId="0">'VALORI CONTRACT'!$A$1:$F$45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<sst xmlns="http://schemas.openxmlformats.org/spreadsheetml/2006/main" count="68" uniqueCount="57">
  <si>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</si>
  <si>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</si>
  <si>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</si>
  <si>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</si>
  <si>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</si>
  <si>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</si>
  <si>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</si>
  <si>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</si>
  <si>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</si>
  <si>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</si>
  <si>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</si>
  <si>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</si>
  <si>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</si>
  <si>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</si>
  <si>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</si>
  <si>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</si>
  <si>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</si>
  <si>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</si>
  <si>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</si>
  <si>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</si>
  <si>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</si>
  <si>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</si>
  <si>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</si>
  <si>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</si>
  <si>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</si>
  <si>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</si>
  <si>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</si>
  <si>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</si>
  <si>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</si>
  <si>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</si>
  <si>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</si>
  <si>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</si>
  <si>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</si>
  <si>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</si>
  <si>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</si>
  <si>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</si>
  <si>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</si>
  <si>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</si>
  <si>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</si>
  <si>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</si>
  <si>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</si>
  <si>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</si>
  <si>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</si>
  <si>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</si>
  <si>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</si>
  <si>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</si>
  <si>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</si>
  <si>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</si>
  <si>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</si>
  <si>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SPITALUL CLINIC DE BOLI INFECTIOASE SI PNEUMOFTIZIOLOGIE DR.VICTOR BABAES TIMISOARA</t>
  </si>
  <si>
    <t>III/15</t>
  </si>
  <si>
    <t>SC CENTRUL DE RADIOIMAGISTICA BIRSASTEANU SRL-PUNCT DE LUCRU LUGOJ</t>
  </si>
  <si>
    <t>SC CENTRUL DE RADIOIMAGISTICA BIRSASTEANU SRL-PUNCT DE LUCRU SANNICOLAU</t>
  </si>
  <si>
    <t xml:space="preserve">IANUARIE 2022 </t>
  </si>
  <si>
    <t>SITUATIA VALORILOR DE CONTRACT 2022</t>
  </si>
  <si>
    <t>TOTAL TRIM.I 2022</t>
  </si>
  <si>
    <t>TOTAL 2022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</si>
</sst>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4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wrapText="1"/>
    </xf>
    <xf numFmtId="0" fontId="11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SheetLayoutView="100" zoomScalePageLayoutView="0" workbookViewId="0" topLeftCell="A1">
      <selection activeCell="E33" sqref="E33:F33"/>
    </sheetView>
  </sheetViews>
  <sheetFormatPr defaultColWidth="9.140625" defaultRowHeight="12.75"/>
  <cols>
    <col min="1" max="1" width="8.00390625" style="6" customWidth="1"/>
    <col min="2" max="2" width="52.7109375" style="6" customWidth="1"/>
    <col min="3" max="3" width="16.8515625" style="6" customWidth="1"/>
    <col min="4" max="4" width="19.28125" style="36" customWidth="1"/>
    <col min="5" max="6" width="20.8515625" style="6" customWidth="1"/>
    <col min="7" max="8" width="14.28125" style="29" customWidth="1"/>
    <col min="9" max="9" width="13.8515625" style="6" customWidth="1"/>
    <col min="10" max="10" width="14.28125" style="6" customWidth="1"/>
    <col min="11" max="11" width="14.28125" style="6" bestFit="1" customWidth="1"/>
    <col min="12" max="16384" width="9.140625" style="6" customWidth="1"/>
  </cols>
  <sheetData>
    <row r="1" ht="18" customHeight="1"/>
    <row r="2" spans="1:8" s="12" customFormat="1" ht="25.5" customHeight="1">
      <c r="A2" s="13"/>
      <c r="B2" s="39" t="s">
        <v>54</v>
      </c>
      <c r="C2" s="37"/>
      <c r="D2" s="38"/>
      <c r="F2" s="6"/>
      <c r="G2" s="44"/>
      <c r="H2" s="44"/>
    </row>
    <row r="3" spans="1:6" ht="22.5" customHeight="1">
      <c r="A3" s="13"/>
      <c r="B3" s="9" t="s">
        <v>19</v>
      </c>
      <c r="C3" s="9"/>
      <c r="D3" s="9"/>
      <c r="E3" s="5"/>
      <c r="F3" s="5"/>
    </row>
    <row r="4" spans="1:6" ht="23.25" customHeight="1">
      <c r="A4" s="13"/>
      <c r="B4" s="1"/>
      <c r="C4" s="1"/>
      <c r="D4" s="1"/>
      <c r="E4" s="1"/>
      <c r="F4" s="1"/>
    </row>
    <row r="5" spans="1:6" ht="103.5" customHeight="1">
      <c r="A5" s="14" t="s">
        <v>0</v>
      </c>
      <c r="B5" s="3" t="s">
        <v>1</v>
      </c>
      <c r="C5" s="20" t="s">
        <v>20</v>
      </c>
      <c r="D5" s="7" t="s">
        <v>53</v>
      </c>
      <c r="E5" s="7" t="s">
        <v>55</v>
      </c>
      <c r="F5" s="7" t="s">
        <v>56</v>
      </c>
    </row>
    <row r="6" spans="1:6" ht="39.75" customHeight="1">
      <c r="A6" s="34">
        <v>1</v>
      </c>
      <c r="B6" s="30" t="s">
        <v>7</v>
      </c>
      <c r="C6" s="21" t="s">
        <v>30</v>
      </c>
      <c r="D6" s="40">
        <f>40819.64-319.64</f>
        <v>40500</v>
      </c>
      <c r="E6" s="40">
        <f aca="true" t="shared" si="0" ref="E6:F29">D6</f>
        <v>40500</v>
      </c>
      <c r="F6" s="40">
        <f t="shared" si="0"/>
        <v>40500</v>
      </c>
    </row>
    <row r="7" spans="1:6" ht="39.75" customHeight="1">
      <c r="A7" s="34">
        <v>2</v>
      </c>
      <c r="B7" s="30" t="s">
        <v>40</v>
      </c>
      <c r="C7" s="21" t="s">
        <v>38</v>
      </c>
      <c r="D7" s="40">
        <f>189380.67-0.67</f>
        <v>189380</v>
      </c>
      <c r="E7" s="40">
        <f t="shared" si="0"/>
        <v>189380</v>
      </c>
      <c r="F7" s="40">
        <f t="shared" si="0"/>
        <v>189380</v>
      </c>
    </row>
    <row r="8" spans="1:7" ht="39.75" customHeight="1">
      <c r="A8" s="34">
        <v>2</v>
      </c>
      <c r="B8" s="30" t="s">
        <v>48</v>
      </c>
      <c r="C8" s="21" t="s">
        <v>38</v>
      </c>
      <c r="D8" s="40">
        <f>27482.08-0.08</f>
        <v>27482</v>
      </c>
      <c r="E8" s="40">
        <f t="shared" si="0"/>
        <v>27482</v>
      </c>
      <c r="F8" s="40">
        <f t="shared" si="0"/>
        <v>27482</v>
      </c>
      <c r="G8" s="42"/>
    </row>
    <row r="9" spans="1:8" s="36" customFormat="1" ht="39.75" customHeight="1">
      <c r="A9" s="34">
        <v>3</v>
      </c>
      <c r="B9" s="30" t="s">
        <v>3</v>
      </c>
      <c r="C9" s="21" t="s">
        <v>35</v>
      </c>
      <c r="D9" s="40">
        <f>104946.3-0.3</f>
        <v>104946</v>
      </c>
      <c r="E9" s="40">
        <f t="shared" si="0"/>
        <v>104946</v>
      </c>
      <c r="F9" s="40">
        <f t="shared" si="0"/>
        <v>104946</v>
      </c>
      <c r="G9" s="45"/>
      <c r="H9" s="29"/>
    </row>
    <row r="10" spans="1:8" s="36" customFormat="1" ht="39.75" customHeight="1">
      <c r="A10" s="34">
        <v>4</v>
      </c>
      <c r="B10" s="41" t="s">
        <v>41</v>
      </c>
      <c r="C10" s="22" t="s">
        <v>42</v>
      </c>
      <c r="D10" s="40">
        <f>25091.91-16.91</f>
        <v>25075</v>
      </c>
      <c r="E10" s="40">
        <f t="shared" si="0"/>
        <v>25075</v>
      </c>
      <c r="F10" s="40">
        <f t="shared" si="0"/>
        <v>25075</v>
      </c>
      <c r="G10" s="45"/>
      <c r="H10" s="29"/>
    </row>
    <row r="11" spans="1:7" ht="39.75" customHeight="1">
      <c r="A11" s="34">
        <v>5</v>
      </c>
      <c r="B11" s="30" t="s">
        <v>4</v>
      </c>
      <c r="C11" s="21" t="s">
        <v>28</v>
      </c>
      <c r="D11" s="40">
        <f>53043.53-0.53</f>
        <v>53043</v>
      </c>
      <c r="E11" s="40">
        <f t="shared" si="0"/>
        <v>53043</v>
      </c>
      <c r="F11" s="40">
        <f t="shared" si="0"/>
        <v>53043</v>
      </c>
      <c r="G11" s="45"/>
    </row>
    <row r="12" spans="1:8" s="36" customFormat="1" ht="39.75" customHeight="1">
      <c r="A12" s="34">
        <v>6</v>
      </c>
      <c r="B12" s="31" t="s">
        <v>18</v>
      </c>
      <c r="C12" s="22" t="s">
        <v>34</v>
      </c>
      <c r="D12" s="40">
        <f>84523.21-0.21</f>
        <v>84523</v>
      </c>
      <c r="E12" s="40">
        <f t="shared" si="0"/>
        <v>84523</v>
      </c>
      <c r="F12" s="40">
        <f t="shared" si="0"/>
        <v>84523</v>
      </c>
      <c r="G12" s="45"/>
      <c r="H12" s="29"/>
    </row>
    <row r="13" spans="1:8" s="36" customFormat="1" ht="57.75" customHeight="1">
      <c r="A13" s="34">
        <v>7</v>
      </c>
      <c r="B13" s="31" t="s">
        <v>49</v>
      </c>
      <c r="C13" s="22" t="s">
        <v>50</v>
      </c>
      <c r="D13" s="40">
        <f>91023.07-3.07</f>
        <v>91020</v>
      </c>
      <c r="E13" s="40">
        <f t="shared" si="0"/>
        <v>91020</v>
      </c>
      <c r="F13" s="40">
        <f t="shared" si="0"/>
        <v>91020</v>
      </c>
      <c r="G13" s="45"/>
      <c r="H13" s="29"/>
    </row>
    <row r="14" spans="1:7" ht="39.75" customHeight="1">
      <c r="A14" s="34">
        <v>8</v>
      </c>
      <c r="B14" s="30" t="s">
        <v>39</v>
      </c>
      <c r="C14" s="21" t="s">
        <v>33</v>
      </c>
      <c r="D14" s="40">
        <f>24669.68-0.68</f>
        <v>24669</v>
      </c>
      <c r="E14" s="40">
        <f t="shared" si="0"/>
        <v>24669</v>
      </c>
      <c r="F14" s="40">
        <f t="shared" si="0"/>
        <v>24669</v>
      </c>
      <c r="G14" s="45"/>
    </row>
    <row r="15" spans="1:7" ht="39.75" customHeight="1">
      <c r="A15" s="34">
        <v>9</v>
      </c>
      <c r="B15" s="31" t="s">
        <v>13</v>
      </c>
      <c r="C15" s="22" t="s">
        <v>22</v>
      </c>
      <c r="D15" s="40">
        <f>24393.95-0.95</f>
        <v>24393</v>
      </c>
      <c r="E15" s="40">
        <f t="shared" si="0"/>
        <v>24393</v>
      </c>
      <c r="F15" s="40">
        <f t="shared" si="0"/>
        <v>24393</v>
      </c>
      <c r="G15" s="45"/>
    </row>
    <row r="16" spans="1:7" ht="39.75" customHeight="1">
      <c r="A16" s="34">
        <v>10</v>
      </c>
      <c r="B16" s="30" t="s">
        <v>8</v>
      </c>
      <c r="C16" s="21" t="s">
        <v>27</v>
      </c>
      <c r="D16" s="40">
        <f>35704.16-0.16</f>
        <v>35704</v>
      </c>
      <c r="E16" s="40">
        <f t="shared" si="0"/>
        <v>35704</v>
      </c>
      <c r="F16" s="40">
        <f t="shared" si="0"/>
        <v>35704</v>
      </c>
      <c r="G16" s="45"/>
    </row>
    <row r="17" spans="1:7" ht="39.75" customHeight="1">
      <c r="A17" s="34">
        <v>11</v>
      </c>
      <c r="B17" s="48" t="s">
        <v>6</v>
      </c>
      <c r="C17" s="21" t="s">
        <v>36</v>
      </c>
      <c r="D17" s="40">
        <f>89787.32-7.32</f>
        <v>89780</v>
      </c>
      <c r="E17" s="40">
        <f t="shared" si="0"/>
        <v>89780</v>
      </c>
      <c r="F17" s="40">
        <f t="shared" si="0"/>
        <v>89780</v>
      </c>
      <c r="G17" s="45"/>
    </row>
    <row r="18" spans="1:8" s="36" customFormat="1" ht="39.75" customHeight="1">
      <c r="A18" s="34">
        <v>12</v>
      </c>
      <c r="B18" s="30" t="s">
        <v>5</v>
      </c>
      <c r="C18" s="21" t="s">
        <v>32</v>
      </c>
      <c r="D18" s="40">
        <f>24182.64-0.64</f>
        <v>24182</v>
      </c>
      <c r="E18" s="40">
        <f t="shared" si="0"/>
        <v>24182</v>
      </c>
      <c r="F18" s="40">
        <f t="shared" si="0"/>
        <v>24182</v>
      </c>
      <c r="G18" s="45"/>
      <c r="H18" s="29"/>
    </row>
    <row r="19" spans="1:8" s="36" customFormat="1" ht="58.5" customHeight="1">
      <c r="A19" s="34">
        <v>13</v>
      </c>
      <c r="B19" s="32" t="s">
        <v>43</v>
      </c>
      <c r="C19" s="21" t="s">
        <v>37</v>
      </c>
      <c r="D19" s="40">
        <f>191899.1-4.1</f>
        <v>191895</v>
      </c>
      <c r="E19" s="40">
        <f t="shared" si="0"/>
        <v>191895</v>
      </c>
      <c r="F19" s="40">
        <f t="shared" si="0"/>
        <v>191895</v>
      </c>
      <c r="G19" s="45"/>
      <c r="H19" s="29"/>
    </row>
    <row r="20" spans="1:7" ht="62.25" customHeight="1">
      <c r="A20" s="34">
        <v>13</v>
      </c>
      <c r="B20" s="32" t="s">
        <v>52</v>
      </c>
      <c r="C20" s="21" t="s">
        <v>37</v>
      </c>
      <c r="D20" s="40">
        <f>28455.96-0.96</f>
        <v>28455</v>
      </c>
      <c r="E20" s="40">
        <f t="shared" si="0"/>
        <v>28455</v>
      </c>
      <c r="F20" s="40">
        <f t="shared" si="0"/>
        <v>28455</v>
      </c>
      <c r="G20" s="45"/>
    </row>
    <row r="21" spans="1:7" ht="62.25" customHeight="1">
      <c r="A21" s="34">
        <v>13</v>
      </c>
      <c r="B21" s="32" t="s">
        <v>51</v>
      </c>
      <c r="C21" s="21" t="s">
        <v>37</v>
      </c>
      <c r="D21" s="40">
        <f>23303.75-3.75</f>
        <v>23300</v>
      </c>
      <c r="E21" s="40">
        <f t="shared" si="0"/>
        <v>23300</v>
      </c>
      <c r="F21" s="40">
        <f t="shared" si="0"/>
        <v>23300</v>
      </c>
      <c r="G21" s="45"/>
    </row>
    <row r="22" spans="1:8" s="16" customFormat="1" ht="39.75" customHeight="1">
      <c r="A22" s="34">
        <v>14</v>
      </c>
      <c r="B22" s="32" t="s">
        <v>14</v>
      </c>
      <c r="C22" s="21" t="s">
        <v>29</v>
      </c>
      <c r="D22" s="40">
        <f>28795.13-15.13</f>
        <v>28780</v>
      </c>
      <c r="E22" s="40">
        <f t="shared" si="0"/>
        <v>28780</v>
      </c>
      <c r="F22" s="40">
        <f t="shared" si="0"/>
        <v>28780</v>
      </c>
      <c r="G22" s="45"/>
      <c r="H22" s="29"/>
    </row>
    <row r="23" spans="1:7" ht="39.75" customHeight="1">
      <c r="A23" s="34">
        <v>15</v>
      </c>
      <c r="B23" s="32" t="s">
        <v>15</v>
      </c>
      <c r="C23" s="49" t="s">
        <v>31</v>
      </c>
      <c r="D23" s="40">
        <f>85893.75-3.75</f>
        <v>85890</v>
      </c>
      <c r="E23" s="40">
        <f t="shared" si="0"/>
        <v>85890</v>
      </c>
      <c r="F23" s="40">
        <f t="shared" si="0"/>
        <v>85890</v>
      </c>
      <c r="G23" s="45"/>
    </row>
    <row r="24" spans="1:7" ht="39.75" customHeight="1">
      <c r="A24" s="34">
        <v>16</v>
      </c>
      <c r="B24" s="33" t="s">
        <v>12</v>
      </c>
      <c r="C24" s="22" t="s">
        <v>24</v>
      </c>
      <c r="D24" s="40">
        <f>69886.84-0.84</f>
        <v>69886</v>
      </c>
      <c r="E24" s="40">
        <f t="shared" si="0"/>
        <v>69886</v>
      </c>
      <c r="F24" s="40">
        <f t="shared" si="0"/>
        <v>69886</v>
      </c>
      <c r="G24" s="45"/>
    </row>
    <row r="25" spans="1:8" s="36" customFormat="1" ht="39.75" customHeight="1">
      <c r="A25" s="34">
        <v>17</v>
      </c>
      <c r="B25" s="33" t="s">
        <v>11</v>
      </c>
      <c r="C25" s="22" t="s">
        <v>26</v>
      </c>
      <c r="D25" s="40">
        <f>23111.09-0.09</f>
        <v>23111</v>
      </c>
      <c r="E25" s="40">
        <f t="shared" si="0"/>
        <v>23111</v>
      </c>
      <c r="F25" s="40">
        <f t="shared" si="0"/>
        <v>23111</v>
      </c>
      <c r="G25" s="45"/>
      <c r="H25" s="29"/>
    </row>
    <row r="26" spans="1:7" ht="39.75" customHeight="1">
      <c r="A26" s="34">
        <v>18</v>
      </c>
      <c r="B26" s="33" t="s">
        <v>9</v>
      </c>
      <c r="C26" s="22" t="s">
        <v>23</v>
      </c>
      <c r="D26" s="40">
        <f>76556.29-0.29</f>
        <v>76556</v>
      </c>
      <c r="E26" s="40">
        <f t="shared" si="0"/>
        <v>76556</v>
      </c>
      <c r="F26" s="40">
        <f t="shared" si="0"/>
        <v>76556</v>
      </c>
      <c r="G26" s="45"/>
    </row>
    <row r="27" spans="1:8" s="36" customFormat="1" ht="39.75" customHeight="1">
      <c r="A27" s="34">
        <v>19</v>
      </c>
      <c r="B27" s="52" t="s">
        <v>10</v>
      </c>
      <c r="C27" s="22" t="s">
        <v>21</v>
      </c>
      <c r="D27" s="40">
        <f>47229.32-0.32</f>
        <v>47229</v>
      </c>
      <c r="E27" s="40">
        <f t="shared" si="0"/>
        <v>47229</v>
      </c>
      <c r="F27" s="40">
        <f t="shared" si="0"/>
        <v>47229</v>
      </c>
      <c r="G27" s="45"/>
      <c r="H27" s="29"/>
    </row>
    <row r="28" spans="1:7" ht="39.75" customHeight="1">
      <c r="A28" s="34">
        <v>20</v>
      </c>
      <c r="B28" s="46" t="s">
        <v>44</v>
      </c>
      <c r="C28" s="22" t="s">
        <v>46</v>
      </c>
      <c r="D28" s="40">
        <f>24803.5-0.5</f>
        <v>24803</v>
      </c>
      <c r="E28" s="40">
        <f t="shared" si="0"/>
        <v>24803</v>
      </c>
      <c r="F28" s="40">
        <f t="shared" si="0"/>
        <v>24803</v>
      </c>
      <c r="G28" s="45"/>
    </row>
    <row r="29" spans="1:7" ht="39.75" customHeight="1">
      <c r="A29" s="34">
        <v>21</v>
      </c>
      <c r="B29" s="47" t="s">
        <v>45</v>
      </c>
      <c r="C29" s="22" t="s">
        <v>47</v>
      </c>
      <c r="D29" s="40">
        <f>140181.11-0.11</f>
        <v>140181</v>
      </c>
      <c r="E29" s="40">
        <f t="shared" si="0"/>
        <v>140181</v>
      </c>
      <c r="F29" s="40">
        <f t="shared" si="0"/>
        <v>140181</v>
      </c>
      <c r="G29" s="45"/>
    </row>
    <row r="30" spans="1:7" ht="41.25" customHeight="1">
      <c r="A30" s="17"/>
      <c r="B30" s="2" t="s">
        <v>2</v>
      </c>
      <c r="C30" s="23"/>
      <c r="D30" s="11">
        <f>SUM(D6:D29)</f>
        <v>1554783</v>
      </c>
      <c r="E30" s="11">
        <f>SUM(E6:E29)</f>
        <v>1554783</v>
      </c>
      <c r="F30" s="11">
        <f>SUM(F6:F29)</f>
        <v>1554783</v>
      </c>
      <c r="G30" s="51"/>
    </row>
    <row r="31" spans="1:7" ht="30.75" customHeight="1">
      <c r="A31" s="55"/>
      <c r="B31" s="9"/>
      <c r="C31" s="9"/>
      <c r="D31" s="43"/>
      <c r="E31" s="43"/>
      <c r="F31" s="43"/>
      <c r="G31" s="50"/>
    </row>
    <row r="32" spans="2:6" ht="30" customHeight="1">
      <c r="B32" s="10" t="s">
        <v>17</v>
      </c>
      <c r="C32" s="10"/>
      <c r="D32" s="10"/>
      <c r="E32" s="10"/>
      <c r="F32" s="10"/>
    </row>
    <row r="33" spans="1:6" ht="99.75" customHeight="1">
      <c r="A33" s="18" t="s">
        <v>0</v>
      </c>
      <c r="B33" s="8" t="s">
        <v>1</v>
      </c>
      <c r="C33" s="20" t="s">
        <v>20</v>
      </c>
      <c r="D33" s="7" t="s">
        <v>53</v>
      </c>
      <c r="E33" s="7" t="s">
        <v>55</v>
      </c>
      <c r="F33" s="7" t="s">
        <v>56</v>
      </c>
    </row>
    <row r="34" spans="1:6" ht="40.5" customHeight="1">
      <c r="A34" s="15">
        <v>1</v>
      </c>
      <c r="B34" s="28" t="s">
        <v>16</v>
      </c>
      <c r="C34" s="22" t="s">
        <v>25</v>
      </c>
      <c r="D34" s="40">
        <f>39876-276</f>
        <v>39600</v>
      </c>
      <c r="E34" s="40">
        <f>D34</f>
        <v>39600</v>
      </c>
      <c r="F34" s="40">
        <f>E34</f>
        <v>39600</v>
      </c>
    </row>
    <row r="35" spans="1:9" ht="42.75" customHeight="1">
      <c r="A35" s="19"/>
      <c r="B35" s="2" t="s">
        <v>2</v>
      </c>
      <c r="C35" s="23"/>
      <c r="D35" s="11">
        <f>D34</f>
        <v>39600</v>
      </c>
      <c r="E35" s="11">
        <f>E34</f>
        <v>39600</v>
      </c>
      <c r="F35" s="11">
        <f>F34</f>
        <v>39600</v>
      </c>
      <c r="I35" s="29"/>
    </row>
    <row r="36" spans="2:6" ht="26.25" customHeight="1">
      <c r="B36" s="4"/>
      <c r="C36" s="4"/>
      <c r="D36" s="4"/>
      <c r="E36" s="4"/>
      <c r="F36" s="4"/>
    </row>
    <row r="37" spans="1:9" ht="26.25" customHeight="1">
      <c r="A37" s="54" t="s">
        <v>2</v>
      </c>
      <c r="B37" s="54"/>
      <c r="C37" s="54"/>
      <c r="D37" s="11">
        <f>D35+D30</f>
        <v>1594383</v>
      </c>
      <c r="E37" s="11">
        <f>E35+E30</f>
        <v>1594383</v>
      </c>
      <c r="F37" s="11">
        <f>F35+F30</f>
        <v>1594383</v>
      </c>
      <c r="I37" s="29"/>
    </row>
    <row r="38" spans="2:8" s="24" customFormat="1" ht="26.25" customHeight="1">
      <c r="B38" s="26"/>
      <c r="C38" s="6"/>
      <c r="D38" s="36"/>
      <c r="E38" s="53"/>
      <c r="F38" s="43"/>
      <c r="G38" s="29"/>
      <c r="H38" s="29"/>
    </row>
    <row r="39" spans="1:6" ht="26.25" customHeight="1">
      <c r="A39" s="26"/>
      <c r="B39" s="25"/>
      <c r="D39" s="26"/>
      <c r="E39" s="26"/>
      <c r="F39" s="26"/>
    </row>
    <row r="40" spans="1:8" s="24" customFormat="1" ht="19.5" customHeight="1">
      <c r="A40" s="25"/>
      <c r="D40" s="25"/>
      <c r="E40" s="25"/>
      <c r="F40" s="25"/>
      <c r="G40" s="35"/>
      <c r="H40" s="35"/>
    </row>
    <row r="41" spans="4:8" s="24" customFormat="1" ht="19.5" customHeight="1">
      <c r="D41" s="25"/>
      <c r="E41" s="25"/>
      <c r="F41" s="25"/>
      <c r="G41" s="35"/>
      <c r="H41" s="35"/>
    </row>
    <row r="42" spans="4:8" s="24" customFormat="1" ht="19.5" customHeight="1">
      <c r="D42" s="25"/>
      <c r="E42" s="25"/>
      <c r="F42" s="25"/>
      <c r="G42" s="35"/>
      <c r="H42" s="35"/>
    </row>
    <row r="43" spans="4:8" s="24" customFormat="1" ht="19.5" customHeight="1">
      <c r="D43" s="25"/>
      <c r="E43" s="25"/>
      <c r="F43" s="25"/>
      <c r="G43" s="35"/>
      <c r="H43" s="35"/>
    </row>
    <row r="44" spans="4:8" s="24" customFormat="1" ht="19.5" customHeight="1">
      <c r="D44" s="25"/>
      <c r="E44" s="25"/>
      <c r="F44" s="25"/>
      <c r="G44" s="35"/>
      <c r="H44" s="35"/>
    </row>
    <row r="45" spans="1:8" s="24" customFormat="1" ht="19.5" customHeight="1">
      <c r="A45" s="27"/>
      <c r="B45" s="27"/>
      <c r="D45" s="25"/>
      <c r="E45" s="25"/>
      <c r="F45" s="25"/>
      <c r="G45" s="35"/>
      <c r="H45" s="35"/>
    </row>
  </sheetData>
  <sheetProtection/>
  <mergeCells count="1">
    <mergeCell ref="A37:C37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2021-12-23T09:28:39Z</cp:lastPrinted>
  <dcterms:created xsi:type="dcterms:W3CDTF">2008-07-09T17:17:44Z</dcterms:created>
  <dcterms:modified xsi:type="dcterms:W3CDTF">2022-01-06T09:31:18Z</dcterms:modified>
  <cp:category/>
  <cp:version/>
  <cp:contentType/>
  <cp:contentStatus/>
</cp:coreProperties>
</file>